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<sst xmlns="http://schemas.openxmlformats.org/spreadsheetml/2006/main" count="705" uniqueCount="367">
  <si>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</si>
  <si>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</si>
  <si>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</si>
  <si>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</si>
  <si>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</si>
  <si>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</si>
  <si>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</si>
  <si>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</si>
  <si>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</si>
  <si>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</si>
  <si>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</si>
  <si>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</si>
  <si>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</si>
  <si>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</si>
  <si>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</si>
  <si>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</si>
  <si>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</si>
  <si>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</si>
  <si>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</si>
  <si>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</si>
  <si>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</si>
  <si>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</si>
  <si>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</si>
  <si>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</si>
  <si>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</si>
  <si>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</si>
  <si>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</si>
  <si>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</si>
  <si>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</si>
  <si>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</si>
  <si>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</si>
  <si>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</si>
  <si>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</si>
  <si>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</si>
  <si>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</si>
  <si>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</si>
  <si>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</si>
  <si>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</si>
  <si>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</si>
  <si>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</si>
  <si>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</si>
  <si>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</si>
  <si>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</si>
  <si>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</si>
  <si>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</si>
  <si>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</si>
  <si>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</si>
  <si>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</si>
  <si>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</si>
  <si>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</si>
  <si>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</si>
  <si>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</si>
  <si>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</si>
  <si>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</si>
  <si>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</si>
  <si>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</si>
  <si>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</si>
  <si>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</si>
  <si>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</si>
  <si>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</si>
  <si>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</si>
  <si>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</si>
  <si>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</si>
  <si>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</si>
  <si>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</si>
  <si>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</si>
  <si>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</si>
  <si>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</si>
  <si>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</si>
  <si>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</si>
  <si>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</si>
  <si>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</si>
  <si>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</si>
  <si>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</si>
  <si>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</si>
  <si>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</si>
  <si>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</si>
  <si>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</si>
  <si>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</si>
  <si>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</si>
  <si>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</si>
  <si>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</si>
  <si>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</si>
  <si>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</si>
  <si>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</si>
  <si>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</si>
  <si>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</si>
  <si>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</si>
  <si>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</si>
  <si>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</si>
  <si>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</si>
  <si>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</si>
  <si>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</si>
  <si>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</si>
  <si>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</si>
  <si>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</si>
  <si>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</si>
  <si>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</si>
  <si>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</si>
  <si>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</si>
  <si>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</si>
  <si>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</si>
  <si>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</si>
  <si>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</si>
  <si>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</si>
  <si>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</si>
  <si>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</si>
  <si>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</si>
  <si>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</si>
  <si>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</si>
  <si>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</si>
  <si>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</si>
  <si>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</si>
  <si>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</si>
  <si>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</si>
  <si>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</si>
  <si>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</si>
  <si>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</si>
  <si>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</si>
  <si>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</si>
  <si>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</si>
  <si>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</si>
  <si>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</si>
  <si>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</si>
  <si>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</si>
  <si>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</si>
  <si>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</si>
  <si>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</si>
  <si>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</si>
  <si>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</si>
  <si>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</si>
  <si>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</si>
  <si>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</si>
  <si>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</si>
  <si>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</si>
  <si>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</si>
  <si>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</si>
  <si>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</si>
  <si>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</si>
  <si>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</si>
  <si>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</si>
  <si>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</si>
  <si>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</si>
  <si>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</si>
  <si>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</si>
  <si>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</si>
  <si>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</si>
  <si>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</si>
  <si>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</si>
  <si>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</si>
  <si>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</si>
  <si>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</si>
  <si>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</si>
  <si>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</si>
  <si>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</si>
  <si>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</si>
  <si>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</si>
  <si>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</si>
  <si>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</si>
  <si>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</si>
  <si>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</si>
  <si>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</si>
  <si>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</si>
  <si>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</si>
  <si>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</si>
  <si>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</si>
  <si>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</si>
  <si>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</si>
  <si>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</si>
  <si>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</si>
  <si>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</si>
  <si>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</si>
  <si>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</si>
  <si>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</si>
  <si>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</si>
  <si>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</si>
  <si>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</si>
  <si>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</si>
  <si>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</si>
  <si>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</si>
  <si>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</si>
  <si>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</si>
  <si>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</si>
  <si>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</si>
  <si>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</si>
  <si>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</si>
  <si>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</si>
  <si>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</si>
  <si>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</si>
  <si>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</si>
  <si>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</si>
  <si>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</si>
  <si>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</si>
  <si>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</si>
  <si>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</si>
  <si>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</si>
  <si>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</si>
  <si>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</si>
  <si>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</si>
  <si>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</si>
  <si>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</si>
  <si>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</si>
  <si>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</si>
  <si>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</si>
  <si>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</si>
  <si>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</si>
  <si>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</si>
  <si>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</si>
  <si>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</si>
  <si>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</si>
  <si>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</si>
  <si>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</si>
  <si>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</si>
  <si>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</si>
  <si>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</si>
  <si>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</si>
  <si>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</si>
  <si>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</si>
  <si>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</si>
  <si>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</si>
  <si>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</si>
  <si>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</si>
  <si>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</si>
  <si>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</si>
  <si>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</si>
  <si>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</si>
  <si>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</si>
  <si>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</si>
  <si>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</si>
  <si>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</si>
  <si>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</si>
  <si>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</si>
  <si>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</si>
  <si>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</si>
  <si>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</si>
  <si>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</si>
  <si>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</si>
  <si>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</si>
  <si>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</si>
  <si>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</si>
  <si>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</si>
  <si>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</si>
  <si>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</si>
  <si>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</si>
  <si>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</si>
  <si>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</si>
  <si>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</si>
  <si>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</si>
  <si>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</si>
  <si>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</si>
  <si>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</si>
  <si>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</si>
  <si>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</si>
  <si>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</si>
  <si>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</si>
  <si>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</si>
  <si>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</si>
  <si>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</si>
  <si>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</si>
  <si>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</si>
  <si>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</si>
  <si>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</si>
  <si>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</si>
  <si>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</si>
  <si>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</si>
  <si>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</si>
  <si>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</si>
  <si>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</si>
  <si>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</si>
  <si>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</si>
  <si>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</si>
  <si>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</si>
  <si>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</si>
  <si>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</si>
  <si>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</si>
  <si>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</si>
  <si>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</si>
  <si>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</si>
  <si>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</si>
  <si>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</si>
  <si>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</si>
  <si>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</si>
  <si>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</si>
  <si>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</si>
  <si>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</si>
  <si>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</si>
  <si>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</si>
  <si>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</si>
  <si>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</si>
  <si>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</si>
  <si>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</si>
  <si>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</si>
  <si>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</si>
  <si>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</si>
  <si>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</si>
  <si>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</si>
  <si>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</si>
  <si>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</si>
  <si>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</si>
  <si>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</si>
  <si>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</si>
  <si>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</si>
  <si>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</si>
  <si>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</si>
  <si>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</si>
  <si>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</si>
  <si>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</si>
  <si>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</si>
  <si>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</si>
  <si>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</si>
  <si>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</si>
  <si>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</si>
  <si>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</si>
  <si>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</si>
  <si>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</si>
  <si>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</si>
  <si>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</si>
  <si>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</si>
  <si>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</si>
  <si>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</si>
  <si>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</si>
  <si>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</si>
  <si>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</si>
  <si>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</si>
  <si>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</si>
  <si>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</si>
  <si>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</si>
  <si>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</si>
  <si>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</si>
  <si>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</si>
  <si>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</si>
  <si>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</si>
  <si>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</si>
  <si>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</si>
  <si>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</si>
  <si>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</si>
  <si>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</si>
  <si>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</si>
  <si>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</si>
  <si>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</si>
  <si>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</si>
  <si>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</si>
  <si>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</si>
  <si>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</si>
  <si>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</si>
  <si>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</si>
  <si>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</si>
  <si>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</si>
  <si>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</si>
  <si>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</si>
  <si>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</si>
  <si>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</si>
  <si>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</si>
  <si>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</si>
  <si>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</si>
  <si>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</si>
  <si>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</si>
  <si>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</si>
  <si>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</si>
  <si>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</si>
  <si>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</si>
  <si>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</si>
  <si>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</si>
  <si>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</si>
  <si>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"09"  лютого  2021 р.</t>
  </si>
  <si>
    <r>
      <t>"</t>
    </r>
    <r>
      <rPr>
        <u val="single"/>
        <sz val="20"/>
        <rFont val="Arial Cyr"/>
        <family val="0"/>
      </rPr>
      <t xml:space="preserve">     08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</si>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</sst>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1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17.emf" /><Relationship Id="rId7" Type="http://schemas.openxmlformats.org/officeDocument/2006/relationships/image" Target="../media/image25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8.emf" /><Relationship Id="rId12" Type="http://schemas.openxmlformats.org/officeDocument/2006/relationships/image" Target="../media/image34.emf" /><Relationship Id="rId13" Type="http://schemas.openxmlformats.org/officeDocument/2006/relationships/image" Target="../media/image33.emf" /><Relationship Id="rId14" Type="http://schemas.openxmlformats.org/officeDocument/2006/relationships/image" Target="../media/image32.emf" /><Relationship Id="rId15" Type="http://schemas.openxmlformats.org/officeDocument/2006/relationships/image" Target="../media/image31.emf" /><Relationship Id="rId16" Type="http://schemas.openxmlformats.org/officeDocument/2006/relationships/image" Target="../media/image30.emf" /><Relationship Id="rId17" Type="http://schemas.openxmlformats.org/officeDocument/2006/relationships/image" Target="../media/image29.emf" /><Relationship Id="rId18" Type="http://schemas.openxmlformats.org/officeDocument/2006/relationships/image" Target="../media/image19.emf" /><Relationship Id="rId19" Type="http://schemas.openxmlformats.org/officeDocument/2006/relationships/image" Target="../media/image28.emf" /><Relationship Id="rId20" Type="http://schemas.openxmlformats.org/officeDocument/2006/relationships/image" Target="../media/image27.emf" /><Relationship Id="rId21" Type="http://schemas.openxmlformats.org/officeDocument/2006/relationships/image" Target="../media/image26.emf" /><Relationship Id="rId22" Type="http://schemas.openxmlformats.org/officeDocument/2006/relationships/image" Target="../media/image20.emf" /><Relationship Id="rId2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34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83.02732499999999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266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66</v>
      </c>
      <c r="P21" s="67" t="s">
        <v>136</v>
      </c>
      <c r="Q21" s="68" t="s">
        <v>277</v>
      </c>
      <c r="R21" s="67" t="s">
        <v>344</v>
      </c>
      <c r="S21" s="67" t="s">
        <v>11</v>
      </c>
      <c r="T21" s="67" t="s">
        <v>9</v>
      </c>
      <c r="U21" s="67"/>
      <c r="V21" s="67"/>
      <c r="W21" s="67" t="s">
        <v>244</v>
      </c>
      <c r="X21" s="67" t="s">
        <v>286</v>
      </c>
      <c r="Y21" s="76"/>
      <c r="Z21" s="68" t="s">
        <v>319</v>
      </c>
      <c r="AA21" s="67" t="s">
        <v>239</v>
      </c>
      <c r="AB21" s="67" t="s">
        <v>326</v>
      </c>
      <c r="AC21" s="67" t="s">
        <v>80</v>
      </c>
      <c r="AD21" s="67" t="s">
        <v>11</v>
      </c>
      <c r="AE21" s="67" t="s">
        <v>95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34</v>
      </c>
      <c r="P23" s="20">
        <f aca="true" t="shared" si="0" ref="P23:V23">O23</f>
        <v>34</v>
      </c>
      <c r="Q23" s="21">
        <f t="shared" si="0"/>
        <v>34</v>
      </c>
      <c r="R23" s="20">
        <f t="shared" si="0"/>
        <v>34</v>
      </c>
      <c r="S23" s="20">
        <f t="shared" si="0"/>
        <v>34</v>
      </c>
      <c r="T23" s="20">
        <f t="shared" si="0"/>
        <v>34</v>
      </c>
      <c r="U23" s="20">
        <f t="shared" si="0"/>
        <v>34</v>
      </c>
      <c r="V23" s="20">
        <f t="shared" si="0"/>
        <v>34</v>
      </c>
      <c r="W23" s="20">
        <v>34</v>
      </c>
      <c r="X23" s="20">
        <f>W23</f>
        <v>34</v>
      </c>
      <c r="Y23" s="70">
        <f>X23</f>
        <v>34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">
        <v>366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0.049999999999999996</v>
      </c>
      <c r="AJ29" s="173"/>
      <c r="AK29" s="160">
        <f>SUM(G30:AG30)</f>
        <v>1.7</v>
      </c>
      <c r="AL29" s="161"/>
      <c r="AM29" s="317">
        <f>IF(AK29=0,0,AT117)</f>
        <v>63.9</v>
      </c>
      <c r="AN29" s="315">
        <f>AK29*AM29</f>
        <v>108.63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1.7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0.202</v>
      </c>
      <c r="AJ37" s="173"/>
      <c r="AK37" s="160">
        <f>SUM(G38:AG38)</f>
        <v>6.868</v>
      </c>
      <c r="AL37" s="161"/>
      <c r="AM37" s="317">
        <v>57.15</v>
      </c>
      <c r="AN37" s="315">
        <f>AK37*AM37</f>
        <v>392.50620000000004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6.868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9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0.049999999999999996</v>
      </c>
      <c r="AJ41" s="173"/>
      <c r="AK41" s="160">
        <f>SUM(G42:AG42)</f>
        <v>1.7</v>
      </c>
      <c r="AL41" s="161"/>
      <c r="AM41" s="317">
        <f>IF(AK41=0,0,AZ117)</f>
        <v>165.332</v>
      </c>
      <c r="AN41" s="315">
        <f>AK41*AM41</f>
        <v>281.0644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0.306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0.272</v>
      </c>
      <c r="P42" s="46">
        <f t="shared" si="27"/>
        <v>0.204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0.238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f>VLOOKUP(обед2,таб,13,FALSE)</f>
        <v>0</v>
      </c>
      <c r="Q47" s="29">
        <f>VLOOKUP(обед3,таб,13,FALSE)</f>
        <v>0</v>
      </c>
      <c r="R47" s="28">
        <v>4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0.020000000000000004</v>
      </c>
      <c r="AJ47" s="173"/>
      <c r="AK47" s="160">
        <f>SUM(G48:AG48)</f>
        <v>0.6800000000000002</v>
      </c>
      <c r="AL47" s="161"/>
      <c r="AM47" s="317">
        <f>IF(AK47=0,0,BC117)</f>
        <v>44</v>
      </c>
      <c r="AN47" s="315">
        <f>AK47*AM47</f>
        <v>29.92000000000001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0.272</v>
      </c>
      <c r="P48" s="46">
        <f t="shared" si="36"/>
      </c>
      <c r="Q48" s="47">
        <f t="shared" si="36"/>
      </c>
      <c r="R48" s="46">
        <f t="shared" si="36"/>
        <v>0.136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0.136</v>
      </c>
      <c r="AB48" s="46">
        <f t="shared" si="37"/>
        <v>0.068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100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0.5319999999999999</v>
      </c>
      <c r="AJ49" s="173"/>
      <c r="AK49" s="160">
        <f>SUM(G50:AG50)</f>
        <v>18.087999999999997</v>
      </c>
      <c r="AL49" s="161"/>
      <c r="AM49" s="317">
        <f>IF(AK49=0,0,BD117)</f>
        <v>18.8</v>
      </c>
      <c r="AN49" s="315">
        <f>AK49*AM49</f>
        <v>340.0544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13.6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1.088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  <v>3.4</v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208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7.072</v>
      </c>
      <c r="AL53" s="161"/>
      <c r="AM53" s="317">
        <f>IF(AK53=0,0,BF117)</f>
        <v>24.53</v>
      </c>
      <c r="AN53" s="315">
        <f>AK53*AM53</f>
        <v>173.47616000000002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  <v>7.072</v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0.85</v>
      </c>
      <c r="AL55" s="161"/>
      <c r="AM55" s="317">
        <f>IF(AK55=0,0,BG117)</f>
        <v>63.86</v>
      </c>
      <c r="AN55" s="315">
        <f>AK55*AM55</f>
        <v>54.281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</v>
      </c>
      <c r="AJ57" s="173"/>
      <c r="AK57" s="160">
        <f>SUM(G58:AG58)</f>
        <v>4.794</v>
      </c>
      <c r="AL57" s="161"/>
      <c r="AM57" s="317">
        <f>IF(AK57=0,0,BH117)</f>
        <v>53.6</v>
      </c>
      <c r="AN57" s="315">
        <f>AK57*AM57</f>
        <v>256.9584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4.794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0.68</v>
      </c>
      <c r="AL59" s="161"/>
      <c r="AM59" s="317">
        <f>IF(AK59=0,0,BI117)</f>
        <v>128</v>
      </c>
      <c r="AN59" s="315">
        <f>AK59*AM59</f>
        <v>87.04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1.0999999999999999</v>
      </c>
      <c r="AJ61" s="173"/>
      <c r="AK61" s="234">
        <f>SUM(G62:AG62)</f>
        <v>37.4</v>
      </c>
      <c r="AL61" s="235"/>
      <c r="AM61" s="317">
        <f>IF(AK61=0,0,BJ117)</f>
        <v>2.7</v>
      </c>
      <c r="AN61" s="315">
        <f>AK61*AM61</f>
        <v>100.98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34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3.4000000000000004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0.013</v>
      </c>
      <c r="AJ65" s="173"/>
      <c r="AK65" s="160">
        <f>SUM(G66:AG66)</f>
        <v>0.442</v>
      </c>
      <c r="AL65" s="161"/>
      <c r="AM65" s="317">
        <f>IF(AK65=0,0,BL117)</f>
        <v>11.4</v>
      </c>
      <c r="AN65" s="315">
        <f>AK65*AM65</f>
        <v>5.0388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0.102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0.011</v>
      </c>
      <c r="AJ71" s="173"/>
      <c r="AK71" s="160">
        <f>SUM(G72:AG72)</f>
        <v>0.374</v>
      </c>
      <c r="AL71" s="161"/>
      <c r="AM71" s="317">
        <f>IF(AK71=0,0,BO117)</f>
        <v>16.1</v>
      </c>
      <c r="AN71" s="315">
        <f>AK71*AM71</f>
        <v>6.021400000000001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0.374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0.02</v>
      </c>
      <c r="AJ83" s="173"/>
      <c r="AK83" s="160">
        <f>SUM(G84:AG84)</f>
        <v>0.68</v>
      </c>
      <c r="AL83" s="161"/>
      <c r="AM83" s="317">
        <f>IF(AK83=0,0,BR117)</f>
        <v>24.1</v>
      </c>
      <c r="AN83" s="315">
        <f>AK83*AM83</f>
        <v>16.388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  <v>0.68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0.06999999999999999</v>
      </c>
      <c r="AJ85" s="173"/>
      <c r="AK85" s="160">
        <f>SUM(G86:AG86)</f>
        <v>2.38</v>
      </c>
      <c r="AL85" s="161"/>
      <c r="AM85" s="317">
        <f>IF(AK85=0,0,BS117)</f>
        <v>17</v>
      </c>
      <c r="AN85" s="315">
        <f>AK85*AM85</f>
        <v>40.46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2.38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0.068</v>
      </c>
      <c r="AJ97" s="173"/>
      <c r="AK97" s="160">
        <f>SUM(G98:AG98)</f>
        <v>2.3120000000000003</v>
      </c>
      <c r="AL97" s="161"/>
      <c r="AM97" s="317">
        <f>IF(AK97=0,0,BW117)</f>
        <v>21</v>
      </c>
      <c r="AN97" s="315">
        <f>AK97*AM97</f>
        <v>48.55200000000001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0.51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0.612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0.68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</v>
      </c>
      <c r="AJ103" s="173"/>
      <c r="AK103" s="160">
        <f>SUM(G104:AG104)</f>
        <v>1.36</v>
      </c>
      <c r="AL103" s="161"/>
      <c r="AM103" s="317">
        <f>IF(AK103=0,0,BZ117)</f>
        <v>62.7</v>
      </c>
      <c r="AN103" s="315">
        <f>AK103*AM103</f>
        <v>85.272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1.36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</v>
      </c>
      <c r="AJ107" s="173"/>
      <c r="AK107" s="160">
        <f>SUM(G108:AG108)</f>
        <v>0</v>
      </c>
      <c r="AL107" s="161"/>
      <c r="AM107" s="317">
        <f>IF(AK107=0,0,CB117)</f>
        <v>0</v>
      </c>
      <c r="AN107" s="315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6.8</v>
      </c>
      <c r="AL111" s="161"/>
      <c r="AM111" s="317">
        <f>IF(AK111=0,0,CD117)</f>
        <v>21.7</v>
      </c>
      <c r="AN111" s="315">
        <f>AK111*AM111</f>
        <v>147.56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6.8</v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10.2</v>
      </c>
      <c r="AL115" s="161"/>
      <c r="AM115" s="317">
        <f>IF(AK115=0,0,CF117)</f>
        <v>16.8</v>
      </c>
      <c r="AN115" s="315">
        <f>AK115*AM115</f>
        <v>171.35999999999999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10.2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0.326</v>
      </c>
      <c r="AJ125" s="173"/>
      <c r="AK125" s="160">
        <f>SUM(G126:AG126)</f>
        <v>11.084</v>
      </c>
      <c r="AL125" s="161"/>
      <c r="AM125" s="317">
        <f>IF(AK125=0,0,CG117)</f>
        <v>13.1</v>
      </c>
      <c r="AN125" s="315">
        <f>AK125*AM125</f>
        <v>145.2004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2.924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8.16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0.15250000000000002</v>
      </c>
      <c r="AJ127" s="173"/>
      <c r="AK127" s="160">
        <f>SUM(G128:AG128)</f>
        <v>5.1850000000000005</v>
      </c>
      <c r="AL127" s="161"/>
      <c r="AM127" s="317">
        <f>IF(AK127=0,0,CH117)</f>
        <v>4.25</v>
      </c>
      <c r="AN127" s="315">
        <f>AK127*AM127</f>
        <v>22.036250000000003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1.36</v>
      </c>
      <c r="P128" s="46">
        <f t="shared" si="153"/>
      </c>
      <c r="Q128" s="47">
        <f t="shared" si="153"/>
      </c>
      <c r="R128" s="46">
        <f t="shared" si="153"/>
        <v>3.825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0.028999999999999998</v>
      </c>
      <c r="AJ129" s="173"/>
      <c r="AK129" s="160">
        <f>SUM(G130:AG130)</f>
        <v>0.986</v>
      </c>
      <c r="AL129" s="161"/>
      <c r="AM129" s="317">
        <f>IF(AK129=0,0,CI117)</f>
        <v>5.9</v>
      </c>
      <c r="AN129" s="315">
        <f>AK129*AM129</f>
        <v>5.8174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0.476</v>
      </c>
      <c r="P130" s="45">
        <f t="shared" si="156"/>
      </c>
      <c r="Q130" s="49">
        <f t="shared" si="156"/>
        <v>0.51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0.034999999999999996</v>
      </c>
      <c r="AJ131" s="173"/>
      <c r="AK131" s="160">
        <f>SUM(G132:AG132)</f>
        <v>1.19</v>
      </c>
      <c r="AL131" s="161"/>
      <c r="AM131" s="317">
        <f>IF(AK131=0,0,CJ117)</f>
        <v>7.8</v>
      </c>
      <c r="AN131" s="315">
        <f>AK131*AM131</f>
        <v>9.282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0.68</v>
      </c>
      <c r="P132" s="46">
        <f t="shared" si="159"/>
      </c>
      <c r="Q132" s="47">
        <f t="shared" si="159"/>
        <v>0.51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108.8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0.1688</v>
      </c>
      <c r="AJ137" s="173"/>
      <c r="AK137" s="160">
        <f>SUM(G138:AG138)</f>
        <v>5.7392</v>
      </c>
      <c r="AL137" s="161"/>
      <c r="AM137" s="317">
        <f>IF(AK137=0,0,CO117)</f>
        <v>6.8</v>
      </c>
      <c r="AN137" s="315">
        <f>AK137*AM137</f>
        <v>39.02656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2.04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3.6992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0.068</v>
      </c>
      <c r="AL141" s="161"/>
      <c r="AM141" s="317">
        <f>IF(AK141=0,0,CM117)</f>
        <v>52.8</v>
      </c>
      <c r="AN141" s="315">
        <f>AK141*AM141</f>
        <v>3.5904000000000003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20.4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0.4704</v>
      </c>
      <c r="AJ147" s="173"/>
      <c r="AK147" s="160">
        <f>SUM(G148:AG148)</f>
        <v>15.993599999999999</v>
      </c>
      <c r="AL147" s="161"/>
      <c r="AM147" s="317">
        <f>IF(AK147=0,0,CQ117)</f>
        <v>13.8</v>
      </c>
      <c r="AN147" s="315">
        <f>AK147*AM147</f>
        <v>220.71168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0.6935999999999999</v>
      </c>
      <c r="AC148" s="47">
        <f t="shared" si="184"/>
      </c>
      <c r="AD148" s="46">
        <f t="shared" si="184"/>
        <v>5.1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2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0.068</v>
      </c>
      <c r="AL157" s="161"/>
      <c r="AM157" s="317">
        <f>IF(AK157=0,0,CV117)</f>
        <v>150</v>
      </c>
      <c r="AN157" s="315">
        <f>AK157*AM157</f>
        <v>10.200000000000001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  <v>0.068</v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0.034</v>
      </c>
      <c r="AL161" s="161"/>
      <c r="AM161" s="317">
        <f>IF(AK161=0,0,CX117)</f>
        <v>452</v>
      </c>
      <c r="AN161" s="315">
        <f>AK161*AM161</f>
        <v>15.368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0.034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0.34</v>
      </c>
      <c r="AL163" s="161"/>
      <c r="AM163" s="317">
        <f>IF(AK163=0,0,CY117)</f>
        <v>10.24</v>
      </c>
      <c r="AN163" s="315">
        <f>AK163*AM163</f>
        <v>3.4816000000000003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0.068</v>
      </c>
      <c r="AL175" s="161"/>
      <c r="AM175" s="317">
        <f>IF(AK175=0,0,DI117)</f>
        <v>39</v>
      </c>
      <c r="AN175" s="315">
        <f>AK175*AM175</f>
        <v>2.652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0.068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2822.9290499999997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2021-02-08T06:36:15Z</cp:lastPrinted>
  <dcterms:created xsi:type="dcterms:W3CDTF">1996-10-08T23:32:33Z</dcterms:created>
  <dcterms:modified xsi:type="dcterms:W3CDTF">2021-02-09T09:29:12Z</dcterms:modified>
  <cp:category/>
  <cp:version/>
  <cp:contentType/>
  <cp:contentStatus/>
</cp:coreProperties>
</file>